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ООК\ООК 2023 СКС\СКС-3013 Работы по погрузке и транспортировке отходов ГОКС\КД СКС-3013\"/>
    </mc:Choice>
  </mc:AlternateContent>
  <bookViews>
    <workbookView xWindow="0" yWindow="0" windowWidth="16380" windowHeight="8190" tabRatio="500"/>
  </bookViews>
  <sheets>
    <sheet name="Обоснование" sheetId="1" r:id="rId1"/>
  </sheets>
  <externalReferences>
    <externalReference r:id="rId2"/>
    <externalReference r:id="rId3"/>
    <externalReference r:id="rId4"/>
    <externalReference r:id="rId5"/>
  </externalReferences>
  <definedNames>
    <definedName name="ДА_НЕТ">[1]Прочее!$A$2:$A$3</definedName>
    <definedName name="длолдо">[2]ОКЕИ!$A$3:$A$116</definedName>
    <definedName name="ЗАКАЗЧИК">[1]ЗАКАЗЧИК!$A$2:$A$102</definedName>
    <definedName name="НЕОБХОДИМОСТЬ_ПУБЛИКАЦИИ">[1]НеобходимостьПубликации!$A$2:$A$3</definedName>
    <definedName name="нет">[3]Прочее!$A$2:$A$3</definedName>
    <definedName name="_xlnm.Print_Area" localSheetId="0">Обоснование!$A$5:$AD$40</definedName>
    <definedName name="ОКАТО">[1]ОКАТО!$A$2:$A$33117</definedName>
    <definedName name="ОКВЭД">[1]ОКВЭД!$A$2:$A$1843</definedName>
    <definedName name="ОКДП">[1]ОКДП!$A$2:$A$45074</definedName>
    <definedName name="ОКЕИ">[1]ОКЕИ!$A$3:$A$116</definedName>
    <definedName name="подгруппа">#REF!</definedName>
    <definedName name="ПРИЧИНА_ЕП">[1]ПричинаЕП!$A$2:$A$31</definedName>
    <definedName name="ПСП_ЦАУК">[1]ПСП_ЦАУК!$A$2:$A$9</definedName>
    <definedName name="СП_ЗАКАЗЧИКА">[1]СП_ЗАКАЗЧИКА!$A$1:$A$100</definedName>
    <definedName name="Список_предприятий">[4]Справочник!$C$2:$C$13</definedName>
    <definedName name="СПОСОБ_ЗАКУПКИ">[1]СпособЗакупки!$A$2:$A$9</definedName>
    <definedName name="СТАВКА_НДС">[1]СТАВКА_НДС!$A$2:$A$6</definedName>
    <definedName name="ТИП_ПЛАНА">'[1]Тип плана'!$A$2:$A$5</definedName>
    <definedName name="ТИП_ПРОГРАММЫ">'[1]Тип программы'!$A$2:$A$6</definedName>
    <definedName name="ФОРМА_ПРОВЕДЕНИЯ">[1]ФормаПроведения!$A$2:$A$3</definedName>
    <definedName name="ЭТП">[1]ЭТП!$A$2</definedName>
  </definedNames>
  <calcPr calcId="15251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B19" i="1" l="1"/>
  <c r="AC19" i="1" s="1"/>
  <c r="AC18" i="1"/>
  <c r="AC20" i="1" s="1"/>
  <c r="AB18" i="1"/>
  <c r="AD18" i="1" s="1"/>
  <c r="AA18" i="1"/>
  <c r="AD19" i="1" l="1"/>
</calcChain>
</file>

<file path=xl/comments1.xml><?xml version="1.0" encoding="utf-8"?>
<comments xmlns="http://schemas.openxmlformats.org/spreadsheetml/2006/main">
  <authors>
    <author/>
  </authors>
  <commentList>
    <comment ref="Q18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18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18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18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18" authorId="0" shapeId="0">
      <text>
        <r>
          <rPr>
            <b/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9"/>
            <color rgb="FF000000"/>
            <rFont val="Tahoma"/>
            <family val="2"/>
            <charset val="204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</commentList>
</comments>
</file>

<file path=xl/sharedStrings.xml><?xml version="1.0" encoding="utf-8"?>
<sst xmlns="http://schemas.openxmlformats.org/spreadsheetml/2006/main" count="87" uniqueCount="83">
  <si>
    <t>Приложение №3</t>
  </si>
  <si>
    <t>к Положению о закупке товаров, рабо, услуг</t>
  </si>
  <si>
    <t>для нужд Управляемых обществ ООО "РКС-Холдинг"</t>
  </si>
  <si>
    <t>Исходные данные о потребности:</t>
  </si>
  <si>
    <t xml:space="preserve">Наименование Общества - Заказчика </t>
  </si>
  <si>
    <t>ООО "Самарские коммунальные системы"</t>
  </si>
  <si>
    <t>Код группы/подгруппы</t>
  </si>
  <si>
    <t>Наименование подгруппы</t>
  </si>
  <si>
    <t>Наименование группы</t>
  </si>
  <si>
    <t>Предмет закупки</t>
  </si>
  <si>
    <r>
      <rPr>
        <sz val="9"/>
        <rFont val="Times New Roman"/>
        <family val="1"/>
        <charset val="204"/>
      </rPr>
      <t xml:space="preserve">Услуги на погрузку и транспортировку отходов </t>
    </r>
    <r>
      <rPr>
        <sz val="9"/>
        <rFont val="Arial"/>
        <charset val="1"/>
      </rPr>
      <t xml:space="preserve">участка механической очистки сточных вод: </t>
    </r>
    <r>
      <rPr>
        <sz val="9"/>
        <rFont val="Times New Roman"/>
        <family val="1"/>
        <charset val="204"/>
      </rPr>
      <t xml:space="preserve">мусор с защитных решеток </t>
    </r>
    <r>
      <rPr>
        <sz val="9"/>
        <rFont val="Arial"/>
        <charset val="1"/>
      </rPr>
      <t>хозяйственно-бытовой и смешанной канализации малоопасный</t>
    </r>
    <r>
      <rPr>
        <sz val="9"/>
        <rFont val="Times New Roman"/>
        <family val="1"/>
        <charset val="204"/>
      </rPr>
      <t>; осадок с</t>
    </r>
    <r>
      <rPr>
        <b/>
        <sz val="9"/>
        <rFont val="Times New Roman"/>
        <family val="1"/>
        <charset val="204"/>
      </rPr>
      <t xml:space="preserve"> песколовок при очистке хозяйственно-бытовых и смешанных сточных вод практически неопасный,</t>
    </r>
    <r>
      <rPr>
        <sz val="9"/>
        <rFont val="Times New Roman"/>
        <family val="1"/>
        <charset val="204"/>
      </rPr>
      <t xml:space="preserve"> с Городских очистных канализационных сооружений (г. Самара, ул. Обувная, 136) на полигон ТБО «Преображенка»</t>
    </r>
  </si>
  <si>
    <t>Место поставки, выполнения работ или оказания услуг</t>
  </si>
  <si>
    <t>С Городских очистных канализационных  сооружений (г. Самара, ул. Обувная, 136) на полигон ТБО «Преображенка»</t>
  </si>
  <si>
    <t>Указать доп.затраты включаемые в цену договора (транспортные расходы, повышенная гарантия, обучение и т.п.)</t>
  </si>
  <si>
    <t>C учетом транспортных затрат</t>
  </si>
  <si>
    <t>№ п/п</t>
  </si>
  <si>
    <t>Код ЕНС</t>
  </si>
  <si>
    <t>Наименование потребности</t>
  </si>
  <si>
    <t>Ед. изм</t>
  </si>
  <si>
    <t>Кол-во к поставке</t>
  </si>
  <si>
    <t>Источник № 1 "Цены текущих договоров 2021  года"</t>
  </si>
  <si>
    <r>
      <rPr>
        <b/>
        <sz val="12"/>
        <rFont val="Times New Roman"/>
        <family val="1"/>
        <charset val="204"/>
      </rPr>
      <t xml:space="preserve">
</t>
    </r>
    <r>
      <rPr>
        <b/>
        <sz val="10"/>
        <rFont val="Times New Roman"/>
        <family val="1"/>
        <charset val="204"/>
      </rPr>
      <t>Индекс роста цен для пересчета цен 2021 г. к уровню цен 2022 г.</t>
    </r>
  </si>
  <si>
    <t>Цп:
Цена закупки по текущему договору (если текущий договор заключен в предыдущем отчетном периоде с учетом индекса-дефлятора), руб. без НДС</t>
  </si>
  <si>
    <r>
      <rPr>
        <b/>
        <sz val="14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Текущие рыночные предложения (руб/ед. изм.), без НДС (допускается не заполнять по нецентрализованным закупкам при наличии цены предыдущего года)</t>
    </r>
  </si>
  <si>
    <t xml:space="preserve">n - количество значений, используемых в расчете </t>
  </si>
  <si>
    <r>
      <rPr>
        <b/>
        <sz val="14"/>
        <rFont val="Times New Roman"/>
        <family val="1"/>
        <charset val="204"/>
      </rPr>
      <t xml:space="preserve">НМЦ: 
</t>
    </r>
    <r>
      <rPr>
        <b/>
        <sz val="10"/>
        <rFont val="Times New Roman"/>
        <family val="1"/>
        <charset val="204"/>
      </rPr>
      <t xml:space="preserve">Средняя цена руб. за ед. изм.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 xml:space="preserve">НДС </t>
    </r>
  </si>
  <si>
    <r>
      <rPr>
        <b/>
        <sz val="10"/>
        <rFont val="Times New Roman"/>
        <family val="1"/>
        <charset val="204"/>
      </rPr>
      <t xml:space="preserve">Расчет  стоимости согласно НМЦ по формуле,  руб.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>НДС</t>
    </r>
  </si>
  <si>
    <r>
      <rPr>
        <b/>
        <sz val="10"/>
        <color rgb="FF000000"/>
        <rFont val="Times New Roman"/>
        <family val="1"/>
        <charset val="204"/>
      </rPr>
      <t xml:space="preserve">Коэффициент вариации цен V (%)           </t>
    </r>
    <r>
      <rPr>
        <i/>
        <sz val="10"/>
        <color rgb="FF000000"/>
        <rFont val="Times New Roman"/>
        <family val="1"/>
        <charset val="204"/>
      </rPr>
      <t xml:space="preserve">        </t>
    </r>
    <r>
      <rPr>
        <i/>
        <sz val="10"/>
        <color rgb="FFFF0000"/>
        <rFont val="Times New Roman"/>
        <family val="1"/>
        <charset val="204"/>
      </rPr>
      <t xml:space="preserve"> (не должен превышать 33%)</t>
    </r>
  </si>
  <si>
    <t>цена за ед.изм. без НДС</t>
  </si>
  <si>
    <t>№  договора</t>
  </si>
  <si>
    <t>дата  договора</t>
  </si>
  <si>
    <t>Наименование контрагента</t>
  </si>
  <si>
    <t>Источник № 2 "Предложения от потенциальных контрагентов"</t>
  </si>
  <si>
    <t>Источник № 3 "Данные реестра договоров  http://www.zakupki.gov.ru"</t>
  </si>
  <si>
    <t>Источник № 4 "Данные из открытых источников: прайс-листы из сети Интернет"</t>
  </si>
  <si>
    <t>Поставщик 1</t>
  </si>
  <si>
    <t>Поставщик 2</t>
  </si>
  <si>
    <t>Поставщик 3</t>
  </si>
  <si>
    <t>Поставщик 4</t>
  </si>
  <si>
    <t>Поставщик 5</t>
  </si>
  <si>
    <t xml:space="preserve">номер извещения 1 </t>
  </si>
  <si>
    <t>номер извещения 2</t>
  </si>
  <si>
    <t>номер извещения 3</t>
  </si>
  <si>
    <t>номер извещения 4</t>
  </si>
  <si>
    <t>номер извещения 5</t>
  </si>
  <si>
    <t>адрес сайта 1</t>
  </si>
  <si>
    <t>адрес сайта 2</t>
  </si>
  <si>
    <t>адрес сайта 3</t>
  </si>
  <si>
    <t>адрес сайта 4</t>
  </si>
  <si>
    <t>адрес сайта 5</t>
  </si>
  <si>
    <t>12.1.</t>
  </si>
  <si>
    <t>12.2.</t>
  </si>
  <si>
    <t>12.3.</t>
  </si>
  <si>
    <t>12.4.</t>
  </si>
  <si>
    <t>12.5.</t>
  </si>
  <si>
    <t>12.6.</t>
  </si>
  <si>
    <t>12.7.</t>
  </si>
  <si>
    <t>12.8.</t>
  </si>
  <si>
    <t>12.9.</t>
  </si>
  <si>
    <t>12.10.</t>
  </si>
  <si>
    <t>12.11.</t>
  </si>
  <si>
    <t>12.12.</t>
  </si>
  <si>
    <t>12.13.</t>
  </si>
  <si>
    <t>12.14.</t>
  </si>
  <si>
    <t>12.15.</t>
  </si>
  <si>
    <t>Мусор с защитных решеток хозяйственно бытовой и смешанной канализации мало опасный IV класс опасности с адреса г. Самара , ул. Обувная 136 на полигон ТБО и ПО МСК «Водино»</t>
  </si>
  <si>
    <t>т</t>
  </si>
  <si>
    <t xml:space="preserve">Осадок с песколовок при очистке хозяйственно-бытовых и смешаных сточных вод практически неопасный V класс опасности с адреса г. Самара , ул. Обувная 136 на санкционированный полигон ООО «Компаньон-Самара» </t>
  </si>
  <si>
    <t>Общая НМЦ договора установлена Заказчиком</t>
  </si>
  <si>
    <t>Приложения:</t>
  </si>
  <si>
    <t xml:space="preserve">1. </t>
  </si>
  <si>
    <t xml:space="preserve">2. </t>
  </si>
  <si>
    <t xml:space="preserve">3. </t>
  </si>
  <si>
    <t>Исполнитель:</t>
  </si>
  <si>
    <t>Начальник  ГОКС</t>
  </si>
  <si>
    <t>Поселеннов В.И.</t>
  </si>
  <si>
    <t>дата</t>
  </si>
  <si>
    <t>должность</t>
  </si>
  <si>
    <t>подпись</t>
  </si>
  <si>
    <t>Руководитель подразделения снабжения:</t>
  </si>
  <si>
    <t>Начальник УМТС</t>
  </si>
  <si>
    <t>Аблякимов Р.Э.</t>
  </si>
  <si>
    <t>Примечание -  пояснение в случае отсутствия возможности использовать ценовую информацию из 3-х источников: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</si>
</sst>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0"/>
    <numFmt numFmtId="165" formatCode="dd/mm/yy;@"/>
    <numFmt numFmtId="166" formatCode="_-* #,##0.00_р_._-;\-* #,##0.00_р_._-;_-* \-??_р_._-;_-@_-"/>
    <numFmt numFmtId="167" formatCode="#,##0.00_ ;\-#,##0.00\ "/>
    <numFmt numFmtId="168" formatCode="[$-419]dd/mm/yyyy"/>
  </numFmts>
  <fonts count="22" x14ac:knownFonts="1">
    <font>
      <sz val="10"/>
      <name val="Arial"/>
      <charset val="1"/>
    </font>
    <font>
      <sz val="11"/>
      <color rgb="FF000000"/>
      <name val="Calibri"/>
      <family val="2"/>
      <charset val="204"/>
    </font>
    <font>
      <sz val="10"/>
      <name val="Tahoma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"/>
      <charset val="1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8"/>
      <name val="Arial"/>
      <family val="2"/>
      <charset val="1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b/>
      <sz val="9"/>
      <color rgb="FF000000"/>
      <name val="Tahoma"/>
      <family val="2"/>
      <charset val="204"/>
    </font>
    <font>
      <sz val="9"/>
      <color rgb="FF000000"/>
      <name val="Tahoma"/>
      <family val="2"/>
      <charset val="204"/>
    </font>
    <font>
      <sz val="10"/>
      <name val="Arial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7">
    <xf numFmtId="0" fontId="0" fillId="0" borderId="0"/>
    <xf numFmtId="166" fontId="21" fillId="0" borderId="0" applyBorder="0" applyProtection="0"/>
    <xf numFmtId="0" fontId="1" fillId="0" borderId="0"/>
    <xf numFmtId="0" fontId="2" fillId="0" borderId="0"/>
    <xf numFmtId="0" fontId="1" fillId="0" borderId="0"/>
    <xf numFmtId="0" fontId="1" fillId="0" borderId="0"/>
    <xf numFmtId="0" fontId="15" fillId="0" borderId="0"/>
  </cellStyleXfs>
  <cellXfs count="62">
    <xf numFmtId="0" fontId="0" fillId="0" borderId="0" xfId="0"/>
    <xf numFmtId="0" fontId="3" fillId="0" borderId="0" xfId="0" applyFont="1"/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" xfId="6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4" fontId="16" fillId="0" borderId="2" xfId="0" applyNumberFormat="1" applyFont="1" applyBorder="1" applyAlignment="1">
      <alignment horizontal="center" vertical="center" wrapText="1"/>
    </xf>
    <xf numFmtId="4" fontId="17" fillId="4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165" fontId="3" fillId="0" borderId="2" xfId="0" applyNumberFormat="1" applyFont="1" applyBorder="1" applyAlignment="1">
      <alignment horizontal="center" vertical="center" wrapText="1"/>
    </xf>
    <xf numFmtId="167" fontId="16" fillId="4" borderId="1" xfId="1" applyNumberFormat="1" applyFont="1" applyFill="1" applyBorder="1" applyAlignment="1" applyProtection="1">
      <alignment horizontal="center" vertical="center" wrapText="1"/>
    </xf>
    <xf numFmtId="167" fontId="17" fillId="4" borderId="1" xfId="1" applyNumberFormat="1" applyFont="1" applyFill="1" applyBorder="1" applyAlignment="1" applyProtection="1">
      <alignment horizontal="center" vertical="center" wrapText="1"/>
    </xf>
    <xf numFmtId="167" fontId="18" fillId="4" borderId="1" xfId="1" applyNumberFormat="1" applyFont="1" applyFill="1" applyBorder="1" applyAlignment="1" applyProtection="1">
      <alignment horizontal="center" vertical="center" wrapText="1"/>
    </xf>
    <xf numFmtId="167" fontId="3" fillId="4" borderId="1" xfId="1" applyNumberFormat="1" applyFont="1" applyFill="1" applyBorder="1" applyAlignment="1" applyProtection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9" fillId="0" borderId="5" xfId="0" applyFont="1" applyBorder="1" applyAlignment="1">
      <alignment horizontal="right" vertical="center" wrapText="1"/>
    </xf>
    <xf numFmtId="4" fontId="9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/>
    <xf numFmtId="0" fontId="9" fillId="0" borderId="0" xfId="0" applyFont="1" applyBorder="1" applyAlignment="1">
      <alignment horizontal="right" vertical="center" wrapText="1"/>
    </xf>
    <xf numFmtId="4" fontId="9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top"/>
    </xf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left"/>
    </xf>
    <xf numFmtId="0" fontId="4" fillId="0" borderId="0" xfId="0" applyFont="1"/>
    <xf numFmtId="0" fontId="9" fillId="0" borderId="0" xfId="0" applyFont="1"/>
    <xf numFmtId="168" fontId="3" fillId="0" borderId="6" xfId="0" applyNumberFormat="1" applyFont="1" applyBorder="1" applyAlignment="1">
      <alignment horizontal="center"/>
    </xf>
    <xf numFmtId="0" fontId="3" fillId="0" borderId="0" xfId="0" applyFont="1" applyBorder="1" applyAlignment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3" fillId="0" borderId="7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6" xfId="0" applyFont="1" applyBorder="1" applyAlignment="1">
      <alignment horizontal="center"/>
    </xf>
    <xf numFmtId="168" fontId="3" fillId="0" borderId="6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9" fillId="0" borderId="2" xfId="0" applyFont="1" applyBorder="1" applyAlignment="1">
      <alignment horizontal="right" vertical="center" wrapText="1"/>
    </xf>
    <xf numFmtId="0" fontId="12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0" fontId="6" fillId="0" borderId="0" xfId="0" applyFont="1" applyBorder="1" applyAlignment="1">
      <alignment horizontal="left" vertical="center"/>
    </xf>
  </cellXfs>
  <cellStyles count="7">
    <cellStyle name="Excel Built-in Explanatory Text" xfId="6"/>
    <cellStyle name="Обычный" xfId="0" builtinId="0"/>
    <cellStyle name="Обычный 2" xfId="2"/>
    <cellStyle name="Обычный 3" xfId="3"/>
    <cellStyle name="Обычный 4" xfId="4"/>
    <cellStyle name="Обычный 5" xfId="5"/>
    <cellStyle name="Финансовый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70920</xdr:colOff>
      <xdr:row>17</xdr:row>
      <xdr:rowOff>436680</xdr:rowOff>
    </xdr:from>
    <xdr:to>
      <xdr:col>28</xdr:col>
      <xdr:colOff>905400</xdr:colOff>
      <xdr:row>17</xdr:row>
      <xdr:rowOff>437040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25087320" y="5606640"/>
          <a:ext cx="834480" cy="360"/>
        </a:xfrm>
        <a:prstGeom prst="rect">
          <a:avLst/>
        </a:prstGeom>
        <a:ln w="9360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10</xdr:col>
      <xdr:colOff>1066800</xdr:colOff>
      <xdr:row>30</xdr:row>
      <xdr:rowOff>114300</xdr:rowOff>
    </xdr:to>
    <xdr:sp macro="" textlink="">
      <xdr:nvSpPr>
        <xdr:cNvPr id="103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1066800</xdr:colOff>
      <xdr:row>30</xdr:row>
      <xdr:rowOff>114300</xdr:rowOff>
    </xdr:to>
    <xdr:sp macro="" textlink="">
      <xdr:nvSpPr>
        <xdr:cNvPr id="103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1066800</xdr:colOff>
      <xdr:row>30</xdr:row>
      <xdr:rowOff>114300</xdr:rowOff>
    </xdr:to>
    <xdr:sp macro="" textlink="">
      <xdr:nvSpPr>
        <xdr:cNvPr id="103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1066800</xdr:colOff>
      <xdr:row>30</xdr:row>
      <xdr:rowOff>114300</xdr:rowOff>
    </xdr:to>
    <xdr:sp macro="" textlink="">
      <xdr:nvSpPr>
        <xdr:cNvPr id="102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1066800</xdr:colOff>
      <xdr:row>30</xdr:row>
      <xdr:rowOff>114300</xdr:rowOff>
    </xdr:to>
    <xdr:sp macro="" textlink="">
      <xdr:nvSpPr>
        <xdr:cNvPr id="102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1066800</xdr:colOff>
      <xdr:row>30</xdr:row>
      <xdr:rowOff>114300</xdr:rowOff>
    </xdr:to>
    <xdr:sp macro="" textlink="">
      <xdr:nvSpPr>
        <xdr:cNvPr id="3" name="AutoShape 10"/>
        <xdr:cNvSpPr>
          <a:spLocks noChangeArrowheads="1"/>
        </xdr:cNvSpPr>
      </xdr:nvSpPr>
      <xdr:spPr bwMode="auto">
        <a:xfrm>
          <a:off x="0" y="0"/>
          <a:ext cx="9525000" cy="87153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1066800</xdr:colOff>
      <xdr:row>30</xdr:row>
      <xdr:rowOff>114300</xdr:rowOff>
    </xdr:to>
    <xdr:sp macro="" textlink="">
      <xdr:nvSpPr>
        <xdr:cNvPr id="4" name="AutoShape 8"/>
        <xdr:cNvSpPr>
          <a:spLocks noChangeArrowheads="1"/>
        </xdr:cNvSpPr>
      </xdr:nvSpPr>
      <xdr:spPr bwMode="auto">
        <a:xfrm>
          <a:off x="0" y="0"/>
          <a:ext cx="9525000" cy="87153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1066800</xdr:colOff>
      <xdr:row>30</xdr:row>
      <xdr:rowOff>114300</xdr:rowOff>
    </xdr:to>
    <xdr:sp macro="" textlink="">
      <xdr:nvSpPr>
        <xdr:cNvPr id="5" name="AutoShape 6"/>
        <xdr:cNvSpPr>
          <a:spLocks noChangeArrowheads="1"/>
        </xdr:cNvSpPr>
      </xdr:nvSpPr>
      <xdr:spPr bwMode="auto">
        <a:xfrm>
          <a:off x="0" y="0"/>
          <a:ext cx="9525000" cy="87153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1066800</xdr:colOff>
      <xdr:row>30</xdr:row>
      <xdr:rowOff>114300</xdr:rowOff>
    </xdr:to>
    <xdr:sp macro="" textlink="">
      <xdr:nvSpPr>
        <xdr:cNvPr id="6" name="AutoShape 4"/>
        <xdr:cNvSpPr>
          <a:spLocks noChangeArrowheads="1"/>
        </xdr:cNvSpPr>
      </xdr:nvSpPr>
      <xdr:spPr bwMode="auto">
        <a:xfrm>
          <a:off x="0" y="0"/>
          <a:ext cx="9525000" cy="87153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1066800</xdr:colOff>
      <xdr:row>30</xdr:row>
      <xdr:rowOff>114300</xdr:rowOff>
    </xdr:to>
    <xdr:sp macro="" textlink="">
      <xdr:nvSpPr>
        <xdr:cNvPr id="7" name="AutoShape 2"/>
        <xdr:cNvSpPr>
          <a:spLocks noChangeArrowheads="1"/>
        </xdr:cNvSpPr>
      </xdr:nvSpPr>
      <xdr:spPr bwMode="auto">
        <a:xfrm>
          <a:off x="0" y="0"/>
          <a:ext cx="9525000" cy="87153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54;&#1050;/&#1054;&#1054;&#1050;%202023%20&#1057;&#1050;&#1057;/&#1057;&#1050;&#1057;-3013%20&#1056;&#1072;&#1073;&#1086;&#1090;&#1099;%20&#1087;&#1086;%20&#1087;&#1086;&#1075;&#1088;&#1091;&#1079;&#1082;&#1077;%20&#1080;%20&#1090;&#1088;&#1072;&#1085;&#1089;&#1087;&#1086;&#1088;&#1090;&#1080;&#1088;&#1086;&#1074;&#1082;&#1077;%20&#1086;&#1090;&#1093;&#1086;&#1076;&#1086;&#1074;%20&#1043;&#1054;&#1050;&#1057;/&#1050;&#1044;%20&#1057;&#1050;&#1057;-2962/&#1044;&#1077;&#1087;&#1072;&#1088;&#1090;&#1072;&#1084;&#1077;&#1085;&#1090;&#1099;/&#1044;&#1077;&#1087;.%20&#1047;&#1072;&#1082;&#1091;&#1087;&#1086;&#1082;/&#1042;&#1085;&#1091;&#1090;&#1088;&#1077;&#1085;&#1085;&#1080;&#1077;/&#1050;&#1086;&#1085;&#1082;&#1091;&#1088;&#1089;&#1099;/&#1046;&#1091;&#1088;&#1085;&#1072;&#1083;%20&#1088;&#1077;&#1075;&#1080;&#1089;&#1090;&#1088;&#1072;&#1094;&#1080;&#1080;%20&#1079;&#1072;&#1103;&#1074;&#1086;&#1082;%20%20&#1080;%20&#1087;&#1086;&#1076;&#1074;&#1077;&#1076;&#1077;&#1085;&#1080;&#1103;%20&#1080;&#1090;&#1086;&#1075;&#1086;&#1074;%20&#1056;&#1050;&#1057;&#1052;+&#1042;&#1050;%20(28.09.18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Documents%20and%20Settings\dipe7\&#1052;&#1086;&#1080;%20&#1076;&#1086;&#1082;&#1091;&#1084;&#1077;&#1085;&#1090;&#1099;\&#1085;&#1072;%202014-2015%20&#1087;&#1086;%20&#1048;&#1055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Users\t.lykyanova\AppData\Local\Microsoft\Windows\Temporary%20Internet%20Files\Content.Outlook\A5PONCI2\&#1050;&#1086;&#1087;&#1080;&#1103;%20&#1050;&#1086;&#1087;&#1080;&#1103;%20&#1064;&#1072;&#1073;&#1083;&#1086;&#1085;_&#1056;&#1055;&#1047;_(&#1055;&#1088;&#1080;&#1083;&#1086;&#1078;&#1077;&#1085;&#1080;&#1077;%20&#8470;1)%2002%2007%202014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ukrvk\Users\o.bychkova\Documents\&#1056;&#1077;&#1077;&#1089;&#1090;&#1088;%20&#1056;&#1042;&#1050;\&#1056;&#1077;&#1077;&#1089;&#1090;&#1088;%20&#1079;&#1072;&#1082;&#1091;&#1087;&#1086;&#1082;%20&#1056;&#1042;&#1050;%201404201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журнал заявок 18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статусы"/>
      <sheetName val="подгруппы"/>
      <sheetName val="Водоканалы"/>
      <sheetName val="Прочие предприятия"/>
      <sheetName val="сокращения"/>
      <sheetName val="Лист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Лист3"/>
      <sheetName val="статусы"/>
      <sheetName val="ТОВ. ПОДГРУППЫ"/>
      <sheetName val="списк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подгрупп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 закупок "/>
      <sheetName val="Правила"/>
      <sheetName val="Справочник"/>
      <sheetName val="Типы сделок и перечни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MK40"/>
  <sheetViews>
    <sheetView tabSelected="1" view="pageBreakPreview" topLeftCell="A5" zoomScale="75" zoomScaleNormal="70" zoomScalePageLayoutView="75" workbookViewId="0">
      <selection activeCell="I5" sqref="I5"/>
    </sheetView>
  </sheetViews>
  <sheetFormatPr defaultColWidth="8.85546875" defaultRowHeight="12.75" x14ac:dyDescent="0.2"/>
  <cols>
    <col min="1" max="1" width="3.85546875" style="1" customWidth="1"/>
    <col min="2" max="2" width="9" style="1" customWidth="1"/>
    <col min="3" max="3" width="38.5703125" style="1" customWidth="1"/>
    <col min="4" max="4" width="8.140625" style="1" customWidth="1"/>
    <col min="5" max="5" width="9.5703125" style="1" customWidth="1"/>
    <col min="6" max="7" width="10.85546875" style="1" customWidth="1"/>
    <col min="8" max="8" width="9.7109375" style="1" customWidth="1"/>
    <col min="9" max="9" width="13" style="1" customWidth="1"/>
    <col min="10" max="10" width="13.28515625" style="1" customWidth="1"/>
    <col min="11" max="11" width="26.140625" style="1" customWidth="1"/>
    <col min="12" max="12" width="12.7109375" style="1" customWidth="1"/>
    <col min="13" max="13" width="10.140625" style="1" customWidth="1"/>
    <col min="14" max="14" width="11.140625" style="1" customWidth="1"/>
    <col min="15" max="15" width="11.85546875" style="1" customWidth="1"/>
    <col min="16" max="16" width="12" style="1" customWidth="1"/>
    <col min="17" max="17" width="11.140625" style="1" customWidth="1"/>
    <col min="18" max="18" width="11.28515625" style="1" customWidth="1"/>
    <col min="19" max="19" width="11.7109375" style="1" customWidth="1"/>
    <col min="20" max="20" width="11.85546875" style="1" customWidth="1"/>
    <col min="21" max="21" width="12.42578125" style="1" customWidth="1"/>
    <col min="22" max="24" width="11.85546875" style="1" customWidth="1"/>
    <col min="25" max="25" width="11.7109375" style="1" customWidth="1"/>
    <col min="26" max="26" width="12" style="1" customWidth="1"/>
    <col min="27" max="27" width="14.7109375" style="1" customWidth="1"/>
    <col min="28" max="28" width="11.28515625" style="1" customWidth="1"/>
    <col min="29" max="29" width="12.85546875" style="1" customWidth="1"/>
    <col min="30" max="30" width="14.28515625" style="1" customWidth="1"/>
    <col min="31" max="1025" width="8.85546875" style="1"/>
  </cols>
  <sheetData>
    <row r="1" spans="1:30" ht="15.75" hidden="1" x14ac:dyDescent="0.2">
      <c r="V1" s="2"/>
      <c r="AA1" s="1" t="s">
        <v>0</v>
      </c>
    </row>
    <row r="2" spans="1:30" ht="15.75" hidden="1" x14ac:dyDescent="0.2">
      <c r="V2" s="2"/>
      <c r="AA2" s="1" t="s">
        <v>1</v>
      </c>
    </row>
    <row r="3" spans="1:30" ht="15.75" hidden="1" x14ac:dyDescent="0.2">
      <c r="V3" s="2"/>
      <c r="AA3" s="1" t="s">
        <v>2</v>
      </c>
    </row>
    <row r="4" spans="1:30" ht="16.5" hidden="1" customHeight="1" x14ac:dyDescent="0.25"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0"/>
      <c r="AB4" s="60"/>
      <c r="AC4" s="60"/>
    </row>
    <row r="5" spans="1:30" ht="15.75" customHeight="1" x14ac:dyDescent="0.2">
      <c r="C5" s="3" t="s">
        <v>3</v>
      </c>
      <c r="D5" s="3"/>
      <c r="E5" s="3"/>
      <c r="F5" s="3"/>
      <c r="G5" s="3"/>
      <c r="H5" s="3"/>
      <c r="I5" s="3"/>
      <c r="J5" s="3"/>
      <c r="K5" s="3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</row>
    <row r="6" spans="1:30" s="5" customFormat="1" ht="19.5" customHeight="1" x14ac:dyDescent="0.2">
      <c r="C6" s="6" t="s">
        <v>4</v>
      </c>
      <c r="D6" s="55" t="s">
        <v>5</v>
      </c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55"/>
      <c r="Y6" s="55"/>
      <c r="Z6" s="55"/>
      <c r="AA6" s="55"/>
      <c r="AB6" s="55"/>
      <c r="AC6" s="55"/>
    </row>
    <row r="7" spans="1:30" s="5" customFormat="1" ht="19.5" customHeight="1" x14ac:dyDescent="0.2">
      <c r="C7" s="6" t="s">
        <v>6</v>
      </c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55"/>
      <c r="Z7" s="55"/>
      <c r="AA7" s="55"/>
      <c r="AB7" s="55"/>
      <c r="AC7" s="55"/>
    </row>
    <row r="8" spans="1:30" s="5" customFormat="1" ht="19.5" customHeight="1" x14ac:dyDescent="0.2">
      <c r="C8" s="6" t="s">
        <v>7</v>
      </c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5"/>
      <c r="Y8" s="55"/>
      <c r="Z8" s="55"/>
      <c r="AA8" s="55"/>
      <c r="AB8" s="55"/>
      <c r="AC8" s="55"/>
    </row>
    <row r="9" spans="1:30" s="5" customFormat="1" ht="19.5" customHeight="1" x14ac:dyDescent="0.2">
      <c r="C9" s="6" t="s">
        <v>8</v>
      </c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</row>
    <row r="10" spans="1:30" s="5" customFormat="1" ht="19.5" customHeight="1" x14ac:dyDescent="0.2">
      <c r="C10" s="6" t="s">
        <v>9</v>
      </c>
      <c r="D10" s="61" t="s">
        <v>10</v>
      </c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</row>
    <row r="11" spans="1:30" s="5" customFormat="1" ht="27" customHeight="1" x14ac:dyDescent="0.2">
      <c r="C11" s="6" t="s">
        <v>11</v>
      </c>
      <c r="D11" s="54" t="s">
        <v>12</v>
      </c>
      <c r="E11" s="54"/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/>
      <c r="AA11" s="54"/>
      <c r="AB11" s="54"/>
      <c r="AC11" s="54"/>
    </row>
    <row r="12" spans="1:30" s="5" customFormat="1" ht="45.75" customHeight="1" x14ac:dyDescent="0.2">
      <c r="C12" s="6" t="s">
        <v>13</v>
      </c>
      <c r="D12" s="55" t="s">
        <v>14</v>
      </c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5"/>
      <c r="AB12" s="55"/>
      <c r="AC12" s="55"/>
    </row>
    <row r="13" spans="1:30" ht="16.5" customHeight="1" x14ac:dyDescent="0.2"/>
    <row r="14" spans="1:30" ht="25.5" customHeight="1" x14ac:dyDescent="0.2">
      <c r="A14" s="52" t="s">
        <v>15</v>
      </c>
      <c r="B14" s="52" t="s">
        <v>16</v>
      </c>
      <c r="C14" s="52" t="s">
        <v>17</v>
      </c>
      <c r="D14" s="52" t="s">
        <v>18</v>
      </c>
      <c r="E14" s="52" t="s">
        <v>19</v>
      </c>
      <c r="F14" s="52" t="s">
        <v>20</v>
      </c>
      <c r="G14" s="52"/>
      <c r="H14" s="52"/>
      <c r="I14" s="52"/>
      <c r="J14" s="56" t="s">
        <v>21</v>
      </c>
      <c r="K14" s="52" t="s">
        <v>22</v>
      </c>
      <c r="L14" s="57" t="s">
        <v>23</v>
      </c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  <c r="Z14" s="57"/>
      <c r="AA14" s="58" t="s">
        <v>24</v>
      </c>
      <c r="AB14" s="59" t="s">
        <v>25</v>
      </c>
      <c r="AC14" s="52" t="s">
        <v>26</v>
      </c>
      <c r="AD14" s="51" t="s">
        <v>27</v>
      </c>
    </row>
    <row r="15" spans="1:30" ht="28.5" customHeight="1" x14ac:dyDescent="0.2">
      <c r="A15" s="52"/>
      <c r="B15" s="52"/>
      <c r="C15" s="52"/>
      <c r="D15" s="52"/>
      <c r="E15" s="52"/>
      <c r="F15" s="52" t="s">
        <v>28</v>
      </c>
      <c r="G15" s="52" t="s">
        <v>29</v>
      </c>
      <c r="H15" s="52" t="s">
        <v>30</v>
      </c>
      <c r="I15" s="52" t="s">
        <v>31</v>
      </c>
      <c r="J15" s="56"/>
      <c r="K15" s="56"/>
      <c r="L15" s="53" t="s">
        <v>32</v>
      </c>
      <c r="M15" s="53"/>
      <c r="N15" s="53"/>
      <c r="O15" s="53"/>
      <c r="P15" s="53"/>
      <c r="Q15" s="53" t="s">
        <v>33</v>
      </c>
      <c r="R15" s="53"/>
      <c r="S15" s="53"/>
      <c r="T15" s="53"/>
      <c r="U15" s="53"/>
      <c r="V15" s="52" t="s">
        <v>34</v>
      </c>
      <c r="W15" s="52"/>
      <c r="X15" s="52"/>
      <c r="Y15" s="52"/>
      <c r="Z15" s="52"/>
      <c r="AA15" s="58"/>
      <c r="AB15" s="59"/>
      <c r="AC15" s="59"/>
      <c r="AD15" s="51"/>
    </row>
    <row r="16" spans="1:30" ht="71.099999999999994" customHeight="1" x14ac:dyDescent="0.2">
      <c r="A16" s="52"/>
      <c r="B16" s="52"/>
      <c r="C16" s="52"/>
      <c r="D16" s="52"/>
      <c r="E16" s="52"/>
      <c r="F16" s="52"/>
      <c r="G16" s="52"/>
      <c r="H16" s="52"/>
      <c r="I16" s="52"/>
      <c r="J16" s="56"/>
      <c r="K16" s="56"/>
      <c r="L16" s="7" t="s">
        <v>35</v>
      </c>
      <c r="M16" s="7" t="s">
        <v>36</v>
      </c>
      <c r="N16" s="7" t="s">
        <v>37</v>
      </c>
      <c r="O16" s="7" t="s">
        <v>38</v>
      </c>
      <c r="P16" s="7" t="s">
        <v>39</v>
      </c>
      <c r="Q16" s="7" t="s">
        <v>40</v>
      </c>
      <c r="R16" s="7" t="s">
        <v>41</v>
      </c>
      <c r="S16" s="7" t="s">
        <v>42</v>
      </c>
      <c r="T16" s="7" t="s">
        <v>43</v>
      </c>
      <c r="U16" s="7" t="s">
        <v>44</v>
      </c>
      <c r="V16" s="7" t="s">
        <v>45</v>
      </c>
      <c r="W16" s="7" t="s">
        <v>46</v>
      </c>
      <c r="X16" s="7" t="s">
        <v>47</v>
      </c>
      <c r="Y16" s="7" t="s">
        <v>48</v>
      </c>
      <c r="Z16" s="7" t="s">
        <v>49</v>
      </c>
      <c r="AA16" s="58"/>
      <c r="AB16" s="59"/>
      <c r="AC16" s="59"/>
      <c r="AD16" s="51"/>
    </row>
    <row r="17" spans="1:30" s="12" customFormat="1" ht="15.75" customHeight="1" x14ac:dyDescent="0.2">
      <c r="A17" s="8">
        <v>1</v>
      </c>
      <c r="B17" s="9">
        <v>2</v>
      </c>
      <c r="C17" s="10">
        <v>3</v>
      </c>
      <c r="D17" s="9">
        <v>4</v>
      </c>
      <c r="E17" s="9">
        <v>5</v>
      </c>
      <c r="F17" s="9">
        <v>6</v>
      </c>
      <c r="G17" s="9">
        <v>7</v>
      </c>
      <c r="H17" s="9">
        <v>8</v>
      </c>
      <c r="I17" s="9">
        <v>9</v>
      </c>
      <c r="J17" s="9">
        <v>10</v>
      </c>
      <c r="K17" s="9">
        <v>11</v>
      </c>
      <c r="L17" s="8" t="s">
        <v>50</v>
      </c>
      <c r="M17" s="8" t="s">
        <v>51</v>
      </c>
      <c r="N17" s="8" t="s">
        <v>52</v>
      </c>
      <c r="O17" s="8" t="s">
        <v>53</v>
      </c>
      <c r="P17" s="8" t="s">
        <v>54</v>
      </c>
      <c r="Q17" s="8" t="s">
        <v>55</v>
      </c>
      <c r="R17" s="8" t="s">
        <v>56</v>
      </c>
      <c r="S17" s="8" t="s">
        <v>57</v>
      </c>
      <c r="T17" s="8" t="s">
        <v>58</v>
      </c>
      <c r="U17" s="8" t="s">
        <v>59</v>
      </c>
      <c r="V17" s="8" t="s">
        <v>60</v>
      </c>
      <c r="W17" s="8" t="s">
        <v>61</v>
      </c>
      <c r="X17" s="8" t="s">
        <v>62</v>
      </c>
      <c r="Y17" s="8" t="s">
        <v>63</v>
      </c>
      <c r="Z17" s="8" t="s">
        <v>64</v>
      </c>
      <c r="AA17" s="11">
        <v>13</v>
      </c>
      <c r="AB17" s="11">
        <v>14</v>
      </c>
      <c r="AC17" s="11">
        <v>15</v>
      </c>
      <c r="AD17" s="11">
        <v>16</v>
      </c>
    </row>
    <row r="18" spans="1:30" ht="85.5" customHeight="1" x14ac:dyDescent="0.2">
      <c r="A18" s="13">
        <v>1</v>
      </c>
      <c r="B18" s="14"/>
      <c r="C18" s="15" t="s">
        <v>65</v>
      </c>
      <c r="D18" s="16" t="s">
        <v>66</v>
      </c>
      <c r="E18" s="17">
        <v>871</v>
      </c>
      <c r="F18" s="18"/>
      <c r="G18" s="19"/>
      <c r="H18" s="20"/>
      <c r="I18" s="20"/>
      <c r="J18" s="16"/>
      <c r="K18" s="19"/>
      <c r="L18" s="21">
        <v>3375</v>
      </c>
      <c r="M18" s="22">
        <v>3454.17</v>
      </c>
      <c r="N18" s="22">
        <v>3500</v>
      </c>
      <c r="O18" s="23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5">
        <f>COUNTIF(K18:Z18,"&gt;0")</f>
        <v>3</v>
      </c>
      <c r="AB18" s="26">
        <f>CEILING(SUM(K18:Z18)/COUNTIF(K18:Z18,"&gt;0"),0.01)</f>
        <v>3443.06</v>
      </c>
      <c r="AC18" s="26">
        <f>AB18*E18</f>
        <v>2998905.26</v>
      </c>
      <c r="AD18" s="25">
        <f>STDEV(K18:Z18)/AB18*100</f>
        <v>1.8366422689951791</v>
      </c>
    </row>
    <row r="19" spans="1:30" ht="85.5" customHeight="1" x14ac:dyDescent="0.2">
      <c r="A19" s="13">
        <v>2</v>
      </c>
      <c r="B19" s="14"/>
      <c r="C19" s="15" t="s">
        <v>67</v>
      </c>
      <c r="D19" s="16" t="s">
        <v>66</v>
      </c>
      <c r="E19" s="17">
        <v>5635</v>
      </c>
      <c r="F19" s="18"/>
      <c r="G19" s="19"/>
      <c r="H19" s="20"/>
      <c r="I19" s="20"/>
      <c r="J19" s="16"/>
      <c r="K19" s="19"/>
      <c r="L19" s="21">
        <v>1500</v>
      </c>
      <c r="M19" s="22">
        <v>1625</v>
      </c>
      <c r="N19" s="22">
        <v>1666.67</v>
      </c>
      <c r="O19" s="23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5">
        <v>3</v>
      </c>
      <c r="AB19" s="26">
        <f>CEILING(SUM(K19:Z19)/COUNTIF(K19:Z19,"&gt;0"),0.01)</f>
        <v>1597.23</v>
      </c>
      <c r="AC19" s="26">
        <f>AB19*E19</f>
        <v>9000391.0500000007</v>
      </c>
      <c r="AD19" s="25">
        <f>STDEV(K19:Z19)/AB19*100</f>
        <v>5.4304901437774289</v>
      </c>
    </row>
    <row r="20" spans="1:30" ht="24" customHeight="1" x14ac:dyDescent="0.2">
      <c r="A20" s="27"/>
      <c r="B20" s="28"/>
      <c r="C20" s="50" t="s">
        <v>68</v>
      </c>
      <c r="D20" s="50"/>
      <c r="E20" s="50"/>
      <c r="F20" s="50"/>
      <c r="G20" s="50"/>
      <c r="H20" s="50"/>
      <c r="I20" s="50"/>
      <c r="J20" s="50"/>
      <c r="K20" s="50"/>
      <c r="L20" s="50"/>
      <c r="M20" s="50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30"/>
      <c r="AC20" s="30">
        <f>AC18+AC19</f>
        <v>11999296.310000001</v>
      </c>
      <c r="AD20" s="31"/>
    </row>
    <row r="21" spans="1:30" ht="13.5" customHeight="1" x14ac:dyDescent="0.2"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3"/>
    </row>
    <row r="22" spans="1:30" s="34" customFormat="1" ht="13.5" customHeight="1" x14ac:dyDescent="0.2">
      <c r="C22" s="34" t="s">
        <v>69</v>
      </c>
    </row>
    <row r="23" spans="1:30" s="34" customFormat="1" ht="15" customHeight="1" x14ac:dyDescent="0.2">
      <c r="C23" s="35" t="s">
        <v>70</v>
      </c>
    </row>
    <row r="24" spans="1:30" s="34" customFormat="1" ht="15" customHeight="1" x14ac:dyDescent="0.2">
      <c r="C24" s="35" t="s">
        <v>71</v>
      </c>
    </row>
    <row r="25" spans="1:30" s="34" customFormat="1" ht="15" customHeight="1" x14ac:dyDescent="0.2">
      <c r="C25" s="35" t="s">
        <v>72</v>
      </c>
    </row>
    <row r="26" spans="1:30" ht="13.5" customHeight="1" x14ac:dyDescent="0.2">
      <c r="L26" s="36"/>
    </row>
    <row r="27" spans="1:30" s="37" customFormat="1" ht="13.5" customHeight="1" x14ac:dyDescent="0.25">
      <c r="C27" s="38" t="s">
        <v>73</v>
      </c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30" s="37" customFormat="1" ht="13.5" customHeight="1" x14ac:dyDescent="0.25"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30" s="37" customFormat="1" ht="13.5" customHeight="1" x14ac:dyDescent="0.25">
      <c r="C29" s="39"/>
      <c r="D29" s="40"/>
      <c r="E29" s="40"/>
      <c r="F29" s="46" t="s">
        <v>74</v>
      </c>
      <c r="G29" s="46"/>
      <c r="H29" s="46"/>
      <c r="I29" s="46"/>
      <c r="J29" s="46"/>
      <c r="K29" s="41"/>
      <c r="L29" s="46"/>
      <c r="M29" s="46"/>
      <c r="N29" s="46"/>
      <c r="O29" s="42"/>
      <c r="P29" s="42"/>
      <c r="Q29" s="1"/>
      <c r="R29" s="1"/>
      <c r="S29" s="1"/>
      <c r="T29" s="1"/>
      <c r="U29" s="1"/>
      <c r="V29" s="47" t="s">
        <v>75</v>
      </c>
      <c r="W29" s="47"/>
      <c r="X29" s="47"/>
      <c r="Y29" s="47"/>
      <c r="Z29" s="47"/>
      <c r="AA29" s="47"/>
      <c r="AB29" s="47"/>
      <c r="AC29" s="43"/>
    </row>
    <row r="30" spans="1:30" s="37" customFormat="1" ht="13.5" customHeight="1" x14ac:dyDescent="0.25">
      <c r="C30" s="44" t="s">
        <v>76</v>
      </c>
      <c r="D30" s="40"/>
      <c r="E30" s="40"/>
      <c r="F30" s="48" t="s">
        <v>77</v>
      </c>
      <c r="G30" s="48"/>
      <c r="H30" s="48"/>
      <c r="I30" s="48"/>
      <c r="J30" s="48"/>
      <c r="K30" s="1"/>
      <c r="L30" s="49" t="s">
        <v>78</v>
      </c>
      <c r="M30" s="49"/>
      <c r="N30" s="49"/>
      <c r="O30" s="42"/>
      <c r="P30" s="42"/>
      <c r="Q30" s="1"/>
      <c r="R30" s="1"/>
      <c r="S30" s="1"/>
      <c r="T30" s="1"/>
      <c r="U30" s="1"/>
      <c r="V30" s="48"/>
      <c r="W30" s="48"/>
      <c r="X30" s="48"/>
      <c r="Y30" s="48"/>
      <c r="Z30" s="48"/>
      <c r="AA30" s="48"/>
      <c r="AB30" s="48"/>
    </row>
    <row r="31" spans="1:30" ht="13.5" customHeight="1" x14ac:dyDescent="0.2">
      <c r="C31" s="45"/>
    </row>
    <row r="32" spans="1:30" ht="13.5" customHeight="1" x14ac:dyDescent="0.2">
      <c r="C32" s="38" t="s">
        <v>79</v>
      </c>
    </row>
    <row r="33" spans="3:30" ht="13.5" customHeight="1" x14ac:dyDescent="0.2"/>
    <row r="34" spans="3:30" x14ac:dyDescent="0.2">
      <c r="C34" s="39"/>
      <c r="D34" s="40"/>
      <c r="E34" s="40"/>
      <c r="F34" s="46" t="s">
        <v>80</v>
      </c>
      <c r="G34" s="46"/>
      <c r="H34" s="46"/>
      <c r="I34" s="46"/>
      <c r="J34" s="46"/>
      <c r="K34" s="41"/>
      <c r="L34" s="46"/>
      <c r="M34" s="46"/>
      <c r="N34" s="46"/>
      <c r="O34" s="42"/>
      <c r="P34" s="42"/>
      <c r="V34" s="47" t="s">
        <v>81</v>
      </c>
      <c r="W34" s="47"/>
      <c r="X34" s="47"/>
      <c r="Y34" s="47"/>
      <c r="Z34" s="47"/>
      <c r="AA34" s="47"/>
      <c r="AB34" s="47"/>
    </row>
    <row r="35" spans="3:30" x14ac:dyDescent="0.2">
      <c r="C35" s="44" t="s">
        <v>76</v>
      </c>
      <c r="D35" s="40"/>
      <c r="E35" s="40"/>
      <c r="F35" s="48" t="s">
        <v>77</v>
      </c>
      <c r="G35" s="48"/>
      <c r="H35" s="48"/>
      <c r="I35" s="48"/>
      <c r="J35" s="48"/>
      <c r="L35" s="49" t="s">
        <v>78</v>
      </c>
      <c r="M35" s="49"/>
      <c r="N35" s="49"/>
      <c r="O35" s="42"/>
      <c r="P35" s="42"/>
      <c r="V35" s="48"/>
      <c r="W35" s="48"/>
      <c r="X35" s="48"/>
      <c r="Y35" s="48"/>
      <c r="Z35" s="48"/>
      <c r="AA35" s="48"/>
      <c r="AB35" s="48"/>
    </row>
    <row r="38" spans="3:30" x14ac:dyDescent="0.2">
      <c r="C38" s="38" t="s">
        <v>82</v>
      </c>
    </row>
    <row r="40" spans="3:30" x14ac:dyDescent="0.2">
      <c r="C40" s="46"/>
      <c r="D40" s="46"/>
      <c r="E40" s="46"/>
      <c r="F40" s="46"/>
      <c r="G40" s="46"/>
      <c r="H40" s="46"/>
      <c r="I40" s="46"/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</row>
  </sheetData>
  <mergeCells count="42">
    <mergeCell ref="C4:AC4"/>
    <mergeCell ref="D6:AC6"/>
    <mergeCell ref="D7:AC7"/>
    <mergeCell ref="D8:AC8"/>
    <mergeCell ref="D9:AC9"/>
    <mergeCell ref="D10:AC10"/>
    <mergeCell ref="D11:AC11"/>
    <mergeCell ref="D12:AC12"/>
    <mergeCell ref="A14:A16"/>
    <mergeCell ref="B14:B16"/>
    <mergeCell ref="C14:C16"/>
    <mergeCell ref="D14:D16"/>
    <mergeCell ref="E14:E16"/>
    <mergeCell ref="F14:I14"/>
    <mergeCell ref="J14:J16"/>
    <mergeCell ref="K14:K16"/>
    <mergeCell ref="L14:Z14"/>
    <mergeCell ref="AA14:AA16"/>
    <mergeCell ref="AB14:AB16"/>
    <mergeCell ref="AC14:AC16"/>
    <mergeCell ref="AD14:AD16"/>
    <mergeCell ref="F15:F16"/>
    <mergeCell ref="G15:G16"/>
    <mergeCell ref="H15:H16"/>
    <mergeCell ref="I15:I16"/>
    <mergeCell ref="L15:P15"/>
    <mergeCell ref="Q15:U15"/>
    <mergeCell ref="V15:Z15"/>
    <mergeCell ref="C20:M20"/>
    <mergeCell ref="F29:J29"/>
    <mergeCell ref="L29:N29"/>
    <mergeCell ref="V29:AB29"/>
    <mergeCell ref="F30:J30"/>
    <mergeCell ref="L30:N30"/>
    <mergeCell ref="V30:AB30"/>
    <mergeCell ref="C40:AD40"/>
    <mergeCell ref="F34:J34"/>
    <mergeCell ref="L34:N34"/>
    <mergeCell ref="V34:AB34"/>
    <mergeCell ref="F35:J35"/>
    <mergeCell ref="L35:N35"/>
    <mergeCell ref="V35:AB35"/>
  </mergeCells>
  <dataValidations count="1">
    <dataValidation type="list" allowBlank="1" showInputMessage="1" showErrorMessage="1" sqref="D7:AC7">
      <formula1>подгруппа</formula1>
      <formula2>0</formula2>
    </dataValidation>
  </dataValidations>
  <pageMargins left="0.39374999999999999" right="0.39374999999999999" top="0.39374999999999999" bottom="0.39374999999999999" header="0.51180555555555496" footer="0.51180555555555496"/>
  <pageSetup paperSize="9" scale="37" firstPageNumber="0" orientation="landscape" horizontalDpi="300" verticalDpi="3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200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Обоснование</vt:lpstr>
      <vt:lpstr>Обоснование!Область_печати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Шляхова Инна Игоревна</cp:lastModifiedBy>
  <cp:revision>31</cp:revision>
  <cp:lastPrinted>2022-03-11T14:09:18Z</cp:lastPrinted>
  <dcterms:created xsi:type="dcterms:W3CDTF">1996-10-08T23:32:33Z</dcterms:created>
  <dcterms:modified xsi:type="dcterms:W3CDTF">2023-12-20T09:58:15Z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ntentTypeId">
    <vt:lpwstr>0x010100C5C28DEBDB15EA44A6166D9FB5FB1653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